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Инвестиции" sheetId="1" r:id="rId1"/>
  </sheets>
  <externalReferences>
    <externalReference r:id="rId4"/>
    <externalReference r:id="rId5"/>
  </externalReferences>
  <definedNames>
    <definedName name="TARGET">'[1]TEHSHEET'!$I$42:$I$45</definedName>
  </definedNames>
  <calcPr fullCalcOnLoad="1"/>
</workbook>
</file>

<file path=xl/sharedStrings.xml><?xml version="1.0" encoding="utf-8"?>
<sst xmlns="http://schemas.openxmlformats.org/spreadsheetml/2006/main" count="84" uniqueCount="41">
  <si>
    <t>№ п/п</t>
  </si>
  <si>
    <t>Наименование компании, инвестиционного проекта, объекта и работ</t>
  </si>
  <si>
    <t>Сроки выполнения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</si>
  <si>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</si>
  <si>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</si>
  <si>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</si>
  <si>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</si>
  <si>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начала проекта</t>
  </si>
  <si>
    <t>Месяц и год окончания проекта</t>
  </si>
  <si>
    <t>Итого</t>
  </si>
  <si>
    <t>За счет регулируемой сбытовой надбавки</t>
  </si>
  <si>
    <t>За счет иных источников</t>
  </si>
  <si>
    <t>Амортизация</t>
  </si>
  <si>
    <t>Прибыль</t>
  </si>
  <si>
    <t>план</t>
  </si>
  <si>
    <t>факт</t>
  </si>
  <si>
    <t>ПЛАН</t>
  </si>
  <si>
    <t>ФАКТ</t>
  </si>
  <si>
    <t>L9</t>
  </si>
  <si>
    <t>L10</t>
  </si>
  <si>
    <t>L1</t>
  </si>
  <si>
    <t>L2</t>
  </si>
  <si>
    <t>L3</t>
  </si>
  <si>
    <t>L4</t>
  </si>
  <si>
    <t>L6</t>
  </si>
  <si>
    <t>L7</t>
  </si>
  <si>
    <t>L8</t>
  </si>
  <si>
    <t xml:space="preserve"> 1.</t>
  </si>
  <si>
    <t>Всего по сбытовой компании</t>
  </si>
  <si>
    <t xml:space="preserve"> 1.1</t>
  </si>
  <si>
    <t>Строительство ПС 110/35/6 кВ "Зеленая"</t>
  </si>
  <si>
    <t>Приобретение объектов основных средств</t>
  </si>
  <si>
    <t>ООО "Металлэнергофинанс"</t>
  </si>
  <si>
    <t xml:space="preserve"> 1.1.1</t>
  </si>
  <si>
    <t>ПИР</t>
  </si>
  <si>
    <t>Оборудование</t>
  </si>
  <si>
    <t>СМР</t>
  </si>
  <si>
    <t>Прочие</t>
  </si>
  <si>
    <t>Реконструкция электроснабжения горнолыжного комплекса п. Шерегеш (строительство ЦРП-1, ЦРП-2 и ВЛ-6 кВ)</t>
  </si>
  <si>
    <t>Строительство кабельной эстакады 6 кВ от ПС "Мундыбашская" до ПС "Фидерная"</t>
  </si>
  <si>
    <t>Работы по проекту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</si>
</sst>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12">
    <font>
      <sz val="10"/>
      <name val="Arial Cyr"/>
      <family val="0"/>
    </font>
    <font>
      <b/>
      <sz val="10"/>
      <name val="Tahoma"/>
      <family val="2"/>
    </font>
    <font>
      <sz val="8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b/>
      <sz val="14"/>
      <name val="Tahoma"/>
      <family val="2"/>
    </font>
    <font>
      <sz val="10"/>
      <name val="Tahoma"/>
      <family val="2"/>
    </font>
    <font>
      <u val="single"/>
      <sz val="10"/>
      <color indexed="36"/>
      <name val="Arial Cyr"/>
      <family val="0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Border="0">
      <alignment horizontal="center" vertical="center" wrapText="1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wrapText="1"/>
      <protection/>
    </xf>
    <xf numFmtId="0" fontId="3" fillId="2" borderId="6" xfId="19" applyFont="1" applyFill="1" applyBorder="1" applyAlignment="1">
      <alignment horizontal="center" vertical="center" wrapText="1"/>
      <protection/>
    </xf>
    <xf numFmtId="0" fontId="4" fillId="2" borderId="7" xfId="19" applyNumberFormat="1" applyFont="1" applyFill="1" applyBorder="1" applyAlignment="1">
      <alignment vertical="top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2" borderId="7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49" fontId="3" fillId="0" borderId="9" xfId="19" applyNumberFormat="1" applyFont="1" applyFill="1" applyBorder="1" applyAlignment="1">
      <alignment horizontal="left" wrapText="1"/>
      <protection/>
    </xf>
    <xf numFmtId="49" fontId="3" fillId="3" borderId="9" xfId="19" applyNumberFormat="1" applyFont="1" applyFill="1" applyBorder="1" applyAlignment="1" applyProtection="1">
      <alignment wrapText="1"/>
      <protection locked="0"/>
    </xf>
    <xf numFmtId="0" fontId="3" fillId="0" borderId="9" xfId="19" applyFont="1" applyFill="1" applyBorder="1" applyAlignment="1">
      <alignment wrapText="1"/>
      <protection/>
    </xf>
    <xf numFmtId="0" fontId="3" fillId="3" borderId="9" xfId="19" applyFont="1" applyFill="1" applyBorder="1" applyAlignment="1">
      <alignment wrapText="1"/>
      <protection/>
    </xf>
    <xf numFmtId="0" fontId="3" fillId="0" borderId="9" xfId="19" applyNumberFormat="1" applyFont="1" applyFill="1" applyBorder="1" applyAlignment="1">
      <alignment horizontal="left" wrapText="1"/>
      <protection/>
    </xf>
    <xf numFmtId="49" fontId="3" fillId="4" borderId="9" xfId="19" applyNumberFormat="1" applyFont="1" applyFill="1" applyBorder="1" applyAlignment="1" applyProtection="1">
      <alignment wrapText="1"/>
      <protection locked="0"/>
    </xf>
    <xf numFmtId="164" fontId="3" fillId="5" borderId="9" xfId="19" applyNumberFormat="1" applyFont="1" applyFill="1" applyBorder="1" applyAlignment="1" applyProtection="1">
      <alignment wrapText="1"/>
      <protection locked="0"/>
    </xf>
    <xf numFmtId="0" fontId="3" fillId="4" borderId="9" xfId="19" applyFont="1" applyFill="1" applyBorder="1" applyAlignment="1">
      <alignment wrapText="1"/>
      <protection/>
    </xf>
    <xf numFmtId="0" fontId="3" fillId="5" borderId="9" xfId="19" applyFont="1" applyFill="1" applyBorder="1" applyAlignment="1" applyProtection="1">
      <alignment wrapText="1"/>
      <protection locked="0"/>
    </xf>
    <xf numFmtId="49" fontId="3" fillId="5" borderId="9" xfId="19" applyNumberFormat="1" applyFont="1" applyFill="1" applyBorder="1" applyAlignment="1" applyProtection="1">
      <alignment wrapText="1"/>
      <protection locked="0"/>
    </xf>
    <xf numFmtId="14" fontId="3" fillId="0" borderId="9" xfId="19" applyNumberFormat="1" applyFont="1" applyFill="1" applyBorder="1" applyAlignment="1">
      <alignment wrapText="1"/>
      <protection/>
    </xf>
    <xf numFmtId="0" fontId="3" fillId="2" borderId="9" xfId="19" applyFont="1" applyFill="1" applyBorder="1" applyAlignment="1">
      <alignment wrapText="1"/>
      <protection/>
    </xf>
    <xf numFmtId="0" fontId="8" fillId="0" borderId="0" xfId="19" applyFont="1" applyAlignment="1">
      <alignment horizontal="centerContinuous"/>
      <protection/>
    </xf>
    <xf numFmtId="0" fontId="9" fillId="0" borderId="0" xfId="19" applyFont="1" applyAlignment="1">
      <alignment horizontal="centerContinuous" wrapText="1"/>
      <protection/>
    </xf>
    <xf numFmtId="0" fontId="9" fillId="0" borderId="0" xfId="19" applyFont="1" applyAlignment="1">
      <alignment horizontal="centerContinuous"/>
      <protection/>
    </xf>
    <xf numFmtId="0" fontId="9" fillId="0" borderId="0" xfId="19" applyFont="1" applyAlignment="1">
      <alignment wrapText="1"/>
      <protection/>
    </xf>
    <xf numFmtId="0" fontId="9" fillId="0" borderId="0" xfId="19" applyFont="1">
      <alignment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1" fillId="0" borderId="12" xfId="19" applyFont="1" applyBorder="1" applyAlignment="1">
      <alignment horizontal="center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13" xfId="19" applyFont="1" applyBorder="1" applyAlignment="1">
      <alignment horizontal="center" vertical="center" wrapText="1"/>
      <protection/>
    </xf>
    <xf numFmtId="0" fontId="1" fillId="0" borderId="14" xfId="19" applyFont="1" applyBorder="1" applyAlignment="1">
      <alignment horizontal="center" vertical="center" wrapText="1"/>
      <protection/>
    </xf>
    <xf numFmtId="0" fontId="1" fillId="0" borderId="15" xfId="19" applyFont="1" applyBorder="1" applyAlignment="1">
      <alignment horizontal="center" vertical="center" wrapText="1"/>
      <protection/>
    </xf>
    <xf numFmtId="0" fontId="1" fillId="0" borderId="16" xfId="19" applyFont="1" applyBorder="1" applyAlignment="1">
      <alignment horizontal="center" vertical="center" wrapText="1"/>
      <protection/>
    </xf>
    <xf numFmtId="0" fontId="1" fillId="0" borderId="17" xfId="19" applyFont="1" applyBorder="1" applyAlignment="1">
      <alignment horizontal="center" vertical="center" wrapText="1"/>
      <protection/>
    </xf>
    <xf numFmtId="0" fontId="1" fillId="0" borderId="18" xfId="19" applyFont="1" applyBorder="1" applyAlignment="1">
      <alignment horizontal="center" vertical="center" wrapText="1"/>
      <protection/>
    </xf>
    <xf numFmtId="0" fontId="1" fillId="0" borderId="19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center" vertical="center" wrapText="1"/>
      <protection/>
    </xf>
    <xf numFmtId="0" fontId="1" fillId="0" borderId="21" xfId="19" applyFont="1" applyBorder="1" applyAlignment="1">
      <alignment horizontal="center" vertical="center" wrapText="1"/>
      <protection/>
    </xf>
    <xf numFmtId="0" fontId="1" fillId="0" borderId="22" xfId="19" applyFont="1" applyBorder="1" applyAlignment="1">
      <alignment horizontal="center" vertical="center" wrapText="1"/>
      <protection/>
    </xf>
    <xf numFmtId="0" fontId="1" fillId="0" borderId="23" xfId="19" applyFont="1" applyBorder="1" applyAlignment="1">
      <alignment horizontal="center" vertical="center" wrapText="1"/>
      <protection/>
    </xf>
    <xf numFmtId="0" fontId="1" fillId="0" borderId="24" xfId="19" applyFont="1" applyBorder="1" applyAlignment="1">
      <alignment horizontal="center" vertical="center" wrapText="1"/>
      <protection/>
    </xf>
    <xf numFmtId="0" fontId="1" fillId="0" borderId="25" xfId="19" applyFont="1" applyBorder="1" applyAlignment="1">
      <alignment horizontal="center" vertical="center" wrapText="1"/>
      <protection/>
    </xf>
    <xf numFmtId="0" fontId="1" fillId="0" borderId="26" xfId="19" applyFont="1" applyBorder="1" applyAlignment="1">
      <alignment horizontal="center" vertical="center" wrapText="1"/>
      <protection/>
    </xf>
    <xf numFmtId="0" fontId="1" fillId="0" borderId="27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wrapText="1"/>
      <protection/>
    </xf>
    <xf numFmtId="0" fontId="1" fillId="0" borderId="25" xfId="19" applyFont="1" applyBorder="1" applyAlignment="1">
      <alignment horizontal="center" wrapText="1"/>
      <protection/>
    </xf>
    <xf numFmtId="0" fontId="1" fillId="0" borderId="27" xfId="19" applyFont="1" applyBorder="1" applyAlignment="1">
      <alignment horizontal="center" wrapText="1"/>
      <protection/>
    </xf>
    <xf numFmtId="0" fontId="3" fillId="5" borderId="12" xfId="19" applyFont="1" applyFill="1" applyBorder="1" applyAlignment="1" applyProtection="1">
      <alignment horizontal="center" vertical="center" wrapText="1"/>
      <protection locked="0"/>
    </xf>
    <xf numFmtId="0" fontId="3" fillId="5" borderId="5" xfId="19" applyFont="1" applyFill="1" applyBorder="1" applyAlignment="1" applyProtection="1">
      <alignment horizontal="center" vertical="center" wrapText="1"/>
      <protection locked="0"/>
    </xf>
    <xf numFmtId="0" fontId="3" fillId="5" borderId="2" xfId="19" applyFont="1" applyFill="1" applyBorder="1" applyAlignment="1" applyProtection="1">
      <alignment horizontal="center" vertical="center" wrapText="1"/>
      <protection locked="0"/>
    </xf>
    <xf numFmtId="49" fontId="5" fillId="6" borderId="28" xfId="15" applyNumberFormat="1" applyFont="1" applyFill="1" applyBorder="1" applyAlignment="1" applyProtection="1">
      <alignment horizontal="center" wrapText="1"/>
      <protection/>
    </xf>
    <xf numFmtId="49" fontId="5" fillId="6" borderId="29" xfId="15" applyNumberFormat="1" applyFont="1" applyFill="1" applyBorder="1" applyAlignment="1" applyProtection="1">
      <alignment horizontal="center" wrapText="1"/>
      <protection/>
    </xf>
    <xf numFmtId="49" fontId="5" fillId="6" borderId="30" xfId="15" applyNumberFormat="1" applyFont="1" applyFill="1" applyBorder="1" applyAlignment="1" applyProtection="1">
      <alignment horizontal="center" wrapText="1"/>
      <protection/>
    </xf>
    <xf numFmtId="0" fontId="11" fillId="0" borderId="0" xfId="19" applyFont="1" applyAlignment="1">
      <alignment horizontal="centerContinuous"/>
      <protection/>
    </xf>
  </cellXfs>
  <cellStyles count="10">
    <cellStyle name="Normal" xfId="0"/>
    <cellStyle name="Hyperlink" xfId="15"/>
    <cellStyle name="Currency" xfId="16"/>
    <cellStyle name="Currency [0]" xfId="17"/>
    <cellStyle name="ЗаголовокСтолбца" xfId="18"/>
    <cellStyle name="Обычный_Инвестиции Сети Сбыты ЭСО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_%20&#1086;&#1073;%20&#1080;&#1085;&#1074;&#1077;&#1089;&#1090;&#1080;&#1094;&#1080;&#1086;&#1085;&#1085;&#1086;&#1081;%20&#1087;&#1088;&#1086;&#1075;&#1088;&#1072;&#1084;&#1084;&#1077;_&#1079;&#1072;%202008_%20&#1052;&#1069;&#10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7;&#1085;&#1080;&#1089;\AppData\Local\Microsoft\Windows\Temporary%20Internet%20Files\OLK905D\&#1054;&#1090;&#1095;&#1077;&#1090;%20&#1079;&#1072;%202008&#1075;%20%20&#1052;&#1069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6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workbookViewId="0" topLeftCell="A1">
      <selection activeCell="S11" sqref="S11"/>
    </sheetView>
  </sheetViews>
  <sheetFormatPr defaultColWidth="9.00390625" defaultRowHeight="12.75"/>
  <cols>
    <col min="2" max="2" width="22.00390625" style="0" customWidth="1"/>
    <col min="3" max="4" width="0" style="0" hidden="1" customWidth="1"/>
    <col min="5" max="5" width="12.125" style="0" customWidth="1"/>
    <col min="12" max="13" width="0" style="0" hidden="1" customWidth="1"/>
    <col min="14" max="14" width="14.875" style="0" hidden="1" customWidth="1"/>
    <col min="15" max="15" width="25.00390625" style="0" hidden="1" customWidth="1"/>
  </cols>
  <sheetData>
    <row r="2" spans="1:15" ht="18">
      <c r="A2" s="58" t="str">
        <f>"Информация о реализации инвестиционных программ сбытовых компаний за 2008"&amp;'[2]Заголовок'!B11&amp;" год"</f>
        <v>Информация о реализации инвестиционных программ сбытовых компаний за 2008 год</v>
      </c>
      <c r="B2" s="23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</row>
    <row r="3" spans="1:15" ht="13.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2.75">
      <c r="A4" s="28" t="s">
        <v>0</v>
      </c>
      <c r="B4" s="31" t="s">
        <v>1</v>
      </c>
      <c r="C4" s="34" t="s">
        <v>2</v>
      </c>
      <c r="D4" s="34"/>
      <c r="E4" s="31" t="s">
        <v>3</v>
      </c>
      <c r="F4" s="35" t="s">
        <v>4</v>
      </c>
      <c r="G4" s="36"/>
      <c r="H4" s="36"/>
      <c r="I4" s="36"/>
      <c r="J4" s="36"/>
      <c r="K4" s="36"/>
      <c r="L4" s="36"/>
      <c r="M4" s="37"/>
      <c r="N4" s="31" t="s">
        <v>5</v>
      </c>
      <c r="O4" s="38" t="s">
        <v>6</v>
      </c>
    </row>
    <row r="5" spans="1:15" ht="12.75">
      <c r="A5" s="29"/>
      <c r="B5" s="32"/>
      <c r="C5" s="41" t="s">
        <v>7</v>
      </c>
      <c r="D5" s="41" t="s">
        <v>8</v>
      </c>
      <c r="E5" s="32"/>
      <c r="F5" s="42" t="s">
        <v>9</v>
      </c>
      <c r="G5" s="43"/>
      <c r="H5" s="46" t="s">
        <v>10</v>
      </c>
      <c r="I5" s="47"/>
      <c r="J5" s="47"/>
      <c r="K5" s="48"/>
      <c r="L5" s="49" t="s">
        <v>11</v>
      </c>
      <c r="M5" s="49"/>
      <c r="N5" s="32"/>
      <c r="O5" s="39"/>
    </row>
    <row r="6" spans="1:15" ht="12.75">
      <c r="A6" s="29"/>
      <c r="B6" s="32"/>
      <c r="C6" s="32"/>
      <c r="D6" s="32"/>
      <c r="E6" s="32"/>
      <c r="F6" s="44"/>
      <c r="G6" s="45"/>
      <c r="H6" s="50" t="s">
        <v>12</v>
      </c>
      <c r="I6" s="51"/>
      <c r="J6" s="50" t="s">
        <v>13</v>
      </c>
      <c r="K6" s="51"/>
      <c r="L6" s="49"/>
      <c r="M6" s="49"/>
      <c r="N6" s="32"/>
      <c r="O6" s="39"/>
    </row>
    <row r="7" spans="1:15" ht="13.5" thickBot="1">
      <c r="A7" s="30"/>
      <c r="B7" s="33"/>
      <c r="C7" s="33"/>
      <c r="D7" s="33"/>
      <c r="E7" s="33"/>
      <c r="F7" s="1" t="s">
        <v>14</v>
      </c>
      <c r="G7" s="1" t="s">
        <v>15</v>
      </c>
      <c r="H7" s="2" t="s">
        <v>14</v>
      </c>
      <c r="I7" s="2" t="s">
        <v>15</v>
      </c>
      <c r="J7" s="2" t="s">
        <v>14</v>
      </c>
      <c r="K7" s="2" t="s">
        <v>15</v>
      </c>
      <c r="L7" s="1" t="s">
        <v>14</v>
      </c>
      <c r="M7" s="1" t="s">
        <v>15</v>
      </c>
      <c r="N7" s="33"/>
      <c r="O7" s="40"/>
    </row>
    <row r="8" spans="1:15" ht="12.75" hidden="1">
      <c r="A8" s="3"/>
      <c r="B8" s="3"/>
      <c r="C8" s="3"/>
      <c r="D8" s="3"/>
      <c r="E8" s="3"/>
      <c r="F8" s="3" t="s">
        <v>16</v>
      </c>
      <c r="G8" s="3" t="s">
        <v>17</v>
      </c>
      <c r="H8" s="3" t="s">
        <v>16</v>
      </c>
      <c r="I8" s="3" t="s">
        <v>17</v>
      </c>
      <c r="J8" s="3" t="s">
        <v>16</v>
      </c>
      <c r="K8" s="3" t="s">
        <v>17</v>
      </c>
      <c r="L8" s="3" t="s">
        <v>16</v>
      </c>
      <c r="M8" s="3" t="s">
        <v>17</v>
      </c>
      <c r="N8" s="3"/>
      <c r="O8" s="3"/>
    </row>
    <row r="9" spans="1:15" ht="13.5" hidden="1" thickBot="1">
      <c r="A9" s="4"/>
      <c r="B9" s="4"/>
      <c r="C9" s="4" t="s">
        <v>18</v>
      </c>
      <c r="D9" s="4" t="s">
        <v>19</v>
      </c>
      <c r="E9" s="4" t="s">
        <v>20</v>
      </c>
      <c r="F9" s="4" t="s">
        <v>21</v>
      </c>
      <c r="G9" s="4" t="s">
        <v>21</v>
      </c>
      <c r="H9" s="5" t="s">
        <v>22</v>
      </c>
      <c r="I9" s="5" t="s">
        <v>22</v>
      </c>
      <c r="J9" s="5" t="s">
        <v>23</v>
      </c>
      <c r="K9" s="5" t="s">
        <v>23</v>
      </c>
      <c r="L9" s="5" t="s">
        <v>24</v>
      </c>
      <c r="M9" s="5" t="s">
        <v>24</v>
      </c>
      <c r="N9" s="4" t="s">
        <v>25</v>
      </c>
      <c r="O9" s="4" t="s">
        <v>26</v>
      </c>
    </row>
    <row r="10" spans="1:15" ht="13.5" thickBot="1">
      <c r="A10" s="6"/>
      <c r="B10" s="7" t="str">
        <f>"Всего по "&amp;'[2]Заголовок'!B10</f>
        <v>Всего по </v>
      </c>
      <c r="C10" s="8"/>
      <c r="D10" s="8"/>
      <c r="E10" s="9">
        <f>SUMIF($A10:$A30,"= 1.",E10:E30)</f>
        <v>254143.47</v>
      </c>
      <c r="F10" s="9">
        <f>H10+J10+L10</f>
        <v>0</v>
      </c>
      <c r="G10" s="9">
        <f>I10+K10+M10</f>
        <v>56.08</v>
      </c>
      <c r="H10" s="9">
        <f aca="true" t="shared" si="0" ref="H10:M10">SUMIF($A10:$A30,"= 1.",H10:H30)</f>
        <v>0</v>
      </c>
      <c r="I10" s="9">
        <f t="shared" si="0"/>
        <v>0</v>
      </c>
      <c r="J10" s="9">
        <f t="shared" si="0"/>
        <v>0</v>
      </c>
      <c r="K10" s="9">
        <f t="shared" si="0"/>
        <v>56.08</v>
      </c>
      <c r="L10" s="9">
        <f t="shared" si="0"/>
        <v>0</v>
      </c>
      <c r="M10" s="9">
        <f t="shared" si="0"/>
        <v>0</v>
      </c>
      <c r="N10" s="8"/>
      <c r="O10" s="10"/>
    </row>
    <row r="11" spans="1:15" ht="24" thickBot="1">
      <c r="A11" s="11" t="s">
        <v>27</v>
      </c>
      <c r="B11" s="12" t="s">
        <v>28</v>
      </c>
      <c r="C11" s="13"/>
      <c r="D11" s="13"/>
      <c r="E11" s="14">
        <f>SUMIF($A13:$A29,"= 1.1",E13:E29)</f>
        <v>254143.47</v>
      </c>
      <c r="F11" s="14">
        <f aca="true" t="shared" si="1" ref="F11:G17">H11+J11+L11</f>
        <v>0</v>
      </c>
      <c r="G11" s="14">
        <f t="shared" si="1"/>
        <v>56.08</v>
      </c>
      <c r="H11" s="14">
        <f aca="true" t="shared" si="2" ref="H11:M11">SUMIF($A13:$A29,"= 1.1",H13:H29)</f>
        <v>0</v>
      </c>
      <c r="I11" s="14">
        <f t="shared" si="2"/>
        <v>0</v>
      </c>
      <c r="J11" s="14">
        <f t="shared" si="2"/>
        <v>0</v>
      </c>
      <c r="K11" s="14">
        <f t="shared" si="2"/>
        <v>56.08</v>
      </c>
      <c r="L11" s="14">
        <f t="shared" si="2"/>
        <v>0</v>
      </c>
      <c r="M11" s="14">
        <f t="shared" si="2"/>
        <v>0</v>
      </c>
      <c r="N11" s="13"/>
      <c r="O11" s="13"/>
    </row>
    <row r="12" spans="1:15" ht="13.5" thickBot="1">
      <c r="A12" s="55" t="s">
        <v>40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45.75" customHeight="1">
      <c r="A13" s="15" t="s">
        <v>29</v>
      </c>
      <c r="B13" s="16" t="s">
        <v>30</v>
      </c>
      <c r="C13" s="17"/>
      <c r="D13" s="17"/>
      <c r="E13" s="18">
        <f>SUM(E14:E18)</f>
        <v>201485</v>
      </c>
      <c r="F13" s="18">
        <f t="shared" si="1"/>
        <v>0</v>
      </c>
      <c r="G13" s="18">
        <f t="shared" si="1"/>
        <v>52.47</v>
      </c>
      <c r="H13" s="18">
        <f aca="true" t="shared" si="3" ref="H13:M13">SUM(H14:H18)</f>
        <v>0</v>
      </c>
      <c r="I13" s="18">
        <f t="shared" si="3"/>
        <v>0</v>
      </c>
      <c r="J13" s="18">
        <f t="shared" si="3"/>
        <v>0</v>
      </c>
      <c r="K13" s="18">
        <f t="shared" si="3"/>
        <v>52.47</v>
      </c>
      <c r="L13" s="18">
        <f t="shared" si="3"/>
        <v>0</v>
      </c>
      <c r="M13" s="18">
        <f t="shared" si="3"/>
        <v>0</v>
      </c>
      <c r="N13" s="52" t="s">
        <v>31</v>
      </c>
      <c r="O13" s="52" t="s">
        <v>32</v>
      </c>
    </row>
    <row r="14" spans="1:15" ht="12.75">
      <c r="A14" s="15" t="s">
        <v>33</v>
      </c>
      <c r="B14" s="20" t="s">
        <v>34</v>
      </c>
      <c r="C14" s="21"/>
      <c r="D14" s="21"/>
      <c r="E14" s="19">
        <v>9198</v>
      </c>
      <c r="F14" s="22">
        <f t="shared" si="1"/>
        <v>0</v>
      </c>
      <c r="G14" s="22">
        <f t="shared" si="1"/>
        <v>0</v>
      </c>
      <c r="H14" s="19"/>
      <c r="I14" s="19"/>
      <c r="J14" s="19"/>
      <c r="K14" s="19"/>
      <c r="L14" s="19"/>
      <c r="M14" s="19"/>
      <c r="N14" s="53"/>
      <c r="O14" s="53"/>
    </row>
    <row r="15" spans="1:15" ht="12.75">
      <c r="A15" s="15" t="s">
        <v>33</v>
      </c>
      <c r="B15" s="20" t="s">
        <v>35</v>
      </c>
      <c r="C15" s="21"/>
      <c r="D15" s="21"/>
      <c r="E15" s="19">
        <v>117375</v>
      </c>
      <c r="F15" s="22">
        <f t="shared" si="1"/>
        <v>0</v>
      </c>
      <c r="G15" s="22">
        <f t="shared" si="1"/>
        <v>0</v>
      </c>
      <c r="H15" s="19"/>
      <c r="I15" s="19"/>
      <c r="J15" s="19"/>
      <c r="K15" s="19"/>
      <c r="L15" s="19"/>
      <c r="M15" s="19"/>
      <c r="N15" s="53"/>
      <c r="O15" s="53"/>
    </row>
    <row r="16" spans="1:15" ht="12.75">
      <c r="A16" s="15" t="s">
        <v>33</v>
      </c>
      <c r="B16" s="20" t="s">
        <v>36</v>
      </c>
      <c r="C16" s="21"/>
      <c r="D16" s="21"/>
      <c r="E16" s="19">
        <v>68576</v>
      </c>
      <c r="F16" s="22">
        <f t="shared" si="1"/>
        <v>0</v>
      </c>
      <c r="G16" s="22">
        <f t="shared" si="1"/>
        <v>0</v>
      </c>
      <c r="H16" s="19"/>
      <c r="I16" s="19"/>
      <c r="J16" s="19"/>
      <c r="K16" s="19"/>
      <c r="L16" s="19"/>
      <c r="M16" s="19"/>
      <c r="N16" s="53"/>
      <c r="O16" s="53"/>
    </row>
    <row r="17" spans="1:15" ht="13.5" thickBot="1">
      <c r="A17" s="15" t="s">
        <v>33</v>
      </c>
      <c r="B17" s="20" t="s">
        <v>37</v>
      </c>
      <c r="C17" s="21"/>
      <c r="D17" s="21"/>
      <c r="E17" s="19">
        <v>6336</v>
      </c>
      <c r="F17" s="22">
        <f t="shared" si="1"/>
        <v>0</v>
      </c>
      <c r="G17" s="22">
        <f t="shared" si="1"/>
        <v>52.47</v>
      </c>
      <c r="H17" s="19"/>
      <c r="I17" s="19"/>
      <c r="J17" s="19">
        <v>0</v>
      </c>
      <c r="K17" s="19">
        <v>52.47</v>
      </c>
      <c r="L17" s="19"/>
      <c r="M17" s="19"/>
      <c r="N17" s="54"/>
      <c r="O17" s="54"/>
    </row>
    <row r="18" spans="1:15" ht="13.5" thickBot="1">
      <c r="A18" s="55" t="s">
        <v>40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68.25">
      <c r="A19" s="15" t="s">
        <v>29</v>
      </c>
      <c r="B19" s="16" t="s">
        <v>38</v>
      </c>
      <c r="C19" s="17"/>
      <c r="D19" s="17"/>
      <c r="E19" s="18">
        <f>SUM(E20:E24)</f>
        <v>40000</v>
      </c>
      <c r="F19" s="18">
        <f aca="true" t="shared" si="4" ref="F19:G22">H19+J19+L19</f>
        <v>0</v>
      </c>
      <c r="G19" s="18">
        <f t="shared" si="4"/>
        <v>1.26</v>
      </c>
      <c r="H19" s="18">
        <f aca="true" t="shared" si="5" ref="H19:M19">SUM(H20:H24)</f>
        <v>0</v>
      </c>
      <c r="I19" s="18">
        <f t="shared" si="5"/>
        <v>0</v>
      </c>
      <c r="J19" s="18">
        <f t="shared" si="5"/>
        <v>0</v>
      </c>
      <c r="K19" s="18">
        <f t="shared" si="5"/>
        <v>1.26</v>
      </c>
      <c r="L19" s="18">
        <f t="shared" si="5"/>
        <v>0</v>
      </c>
      <c r="M19" s="18">
        <f t="shared" si="5"/>
        <v>0</v>
      </c>
      <c r="N19" s="52" t="s">
        <v>31</v>
      </c>
      <c r="O19" s="52" t="s">
        <v>32</v>
      </c>
    </row>
    <row r="20" spans="1:15" ht="12.75">
      <c r="A20" s="15" t="s">
        <v>33</v>
      </c>
      <c r="B20" s="20" t="s">
        <v>34</v>
      </c>
      <c r="C20" s="21"/>
      <c r="D20" s="21"/>
      <c r="E20" s="19">
        <v>2000</v>
      </c>
      <c r="F20" s="22">
        <f t="shared" si="4"/>
        <v>0</v>
      </c>
      <c r="G20" s="22">
        <f t="shared" si="4"/>
        <v>0</v>
      </c>
      <c r="H20" s="19"/>
      <c r="I20" s="19"/>
      <c r="J20" s="19"/>
      <c r="K20" s="19"/>
      <c r="L20" s="19"/>
      <c r="M20" s="19"/>
      <c r="N20" s="53"/>
      <c r="O20" s="53"/>
    </row>
    <row r="21" spans="1:15" ht="12.75">
      <c r="A21" s="15" t="s">
        <v>33</v>
      </c>
      <c r="B21" s="20" t="s">
        <v>35</v>
      </c>
      <c r="C21" s="21"/>
      <c r="D21" s="21"/>
      <c r="E21" s="19">
        <v>15000</v>
      </c>
      <c r="F21" s="22">
        <f t="shared" si="4"/>
        <v>0</v>
      </c>
      <c r="G21" s="22">
        <f t="shared" si="4"/>
        <v>0</v>
      </c>
      <c r="H21" s="19"/>
      <c r="I21" s="19"/>
      <c r="J21" s="19"/>
      <c r="K21" s="19"/>
      <c r="L21" s="19"/>
      <c r="M21" s="19"/>
      <c r="N21" s="53"/>
      <c r="O21" s="53"/>
    </row>
    <row r="22" spans="1:15" ht="12.75">
      <c r="A22" s="15" t="s">
        <v>33</v>
      </c>
      <c r="B22" s="20" t="s">
        <v>36</v>
      </c>
      <c r="C22" s="21"/>
      <c r="D22" s="21"/>
      <c r="E22" s="19">
        <v>20000</v>
      </c>
      <c r="F22" s="22">
        <f t="shared" si="4"/>
        <v>0</v>
      </c>
      <c r="G22" s="22">
        <f t="shared" si="4"/>
        <v>0</v>
      </c>
      <c r="H22" s="19"/>
      <c r="I22" s="19"/>
      <c r="J22" s="19"/>
      <c r="K22" s="19"/>
      <c r="L22" s="19"/>
      <c r="M22" s="19"/>
      <c r="N22" s="53"/>
      <c r="O22" s="53"/>
    </row>
    <row r="23" spans="1:15" ht="13.5" thickBot="1">
      <c r="A23" s="15" t="s">
        <v>33</v>
      </c>
      <c r="B23" s="20" t="s">
        <v>37</v>
      </c>
      <c r="C23" s="21"/>
      <c r="D23" s="21"/>
      <c r="E23" s="19">
        <v>3000</v>
      </c>
      <c r="F23" s="22">
        <f>H23+J23+L23</f>
        <v>0</v>
      </c>
      <c r="G23" s="22">
        <f>I23+K23+M23</f>
        <v>1.26</v>
      </c>
      <c r="H23" s="19"/>
      <c r="I23" s="19"/>
      <c r="J23" s="19">
        <v>0</v>
      </c>
      <c r="K23" s="19">
        <v>1.26</v>
      </c>
      <c r="L23" s="19"/>
      <c r="M23" s="19"/>
      <c r="N23" s="54"/>
      <c r="O23" s="54"/>
    </row>
    <row r="24" spans="1:15" ht="13.5" thickBot="1">
      <c r="A24" s="55" t="s">
        <v>40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ht="45.75">
      <c r="A25" s="15" t="s">
        <v>29</v>
      </c>
      <c r="B25" s="16" t="s">
        <v>39</v>
      </c>
      <c r="C25" s="17"/>
      <c r="D25" s="17"/>
      <c r="E25" s="18">
        <f>SUM(E26:E29)</f>
        <v>12658.47</v>
      </c>
      <c r="F25" s="18">
        <f aca="true" t="shared" si="6" ref="F25:G27">H25+J25+L25</f>
        <v>0</v>
      </c>
      <c r="G25" s="18">
        <f t="shared" si="6"/>
        <v>2.35</v>
      </c>
      <c r="H25" s="18">
        <f aca="true" t="shared" si="7" ref="H25:M25">SUM(H26:H29)</f>
        <v>0</v>
      </c>
      <c r="I25" s="18">
        <f t="shared" si="7"/>
        <v>0</v>
      </c>
      <c r="J25" s="18">
        <f t="shared" si="7"/>
        <v>0</v>
      </c>
      <c r="K25" s="18">
        <f t="shared" si="7"/>
        <v>2.35</v>
      </c>
      <c r="L25" s="18">
        <f t="shared" si="7"/>
        <v>0</v>
      </c>
      <c r="M25" s="18">
        <f t="shared" si="7"/>
        <v>0</v>
      </c>
      <c r="N25" s="52" t="s">
        <v>31</v>
      </c>
      <c r="O25" s="52" t="s">
        <v>32</v>
      </c>
    </row>
    <row r="26" spans="1:15" ht="12.75">
      <c r="A26" s="15" t="s">
        <v>33</v>
      </c>
      <c r="B26" s="20" t="s">
        <v>34</v>
      </c>
      <c r="C26" s="21"/>
      <c r="D26" s="21"/>
      <c r="E26" s="19">
        <v>408.47</v>
      </c>
      <c r="F26" s="22">
        <f t="shared" si="6"/>
        <v>0</v>
      </c>
      <c r="G26" s="22">
        <f t="shared" si="6"/>
        <v>0</v>
      </c>
      <c r="H26" s="19"/>
      <c r="I26" s="19"/>
      <c r="J26" s="19"/>
      <c r="K26" s="19"/>
      <c r="L26" s="19"/>
      <c r="M26" s="19"/>
      <c r="N26" s="53"/>
      <c r="O26" s="53"/>
    </row>
    <row r="27" spans="1:15" ht="12.75">
      <c r="A27" s="15" t="s">
        <v>33</v>
      </c>
      <c r="B27" s="20" t="s">
        <v>35</v>
      </c>
      <c r="C27" s="21"/>
      <c r="D27" s="21"/>
      <c r="E27" s="19">
        <v>800</v>
      </c>
      <c r="F27" s="22">
        <f t="shared" si="6"/>
        <v>0</v>
      </c>
      <c r="G27" s="22">
        <f t="shared" si="6"/>
        <v>0</v>
      </c>
      <c r="H27" s="19"/>
      <c r="I27" s="19"/>
      <c r="J27" s="19"/>
      <c r="K27" s="19"/>
      <c r="L27" s="19"/>
      <c r="M27" s="19"/>
      <c r="N27" s="53"/>
      <c r="O27" s="53"/>
    </row>
    <row r="28" spans="1:15" ht="12.75">
      <c r="A28" s="15" t="s">
        <v>33</v>
      </c>
      <c r="B28" s="20" t="s">
        <v>36</v>
      </c>
      <c r="C28" s="21"/>
      <c r="D28" s="21"/>
      <c r="E28" s="19">
        <v>11200</v>
      </c>
      <c r="F28" s="22">
        <f>H28+J28+L28</f>
        <v>0</v>
      </c>
      <c r="G28" s="22">
        <f>I28+K28+M28</f>
        <v>0</v>
      </c>
      <c r="H28" s="19"/>
      <c r="I28" s="19"/>
      <c r="J28" s="19"/>
      <c r="K28" s="19"/>
      <c r="L28" s="19"/>
      <c r="M28" s="19"/>
      <c r="N28" s="53"/>
      <c r="O28" s="53"/>
    </row>
    <row r="29" spans="1:15" ht="13.5" thickBot="1">
      <c r="A29" s="15" t="s">
        <v>33</v>
      </c>
      <c r="B29" s="20" t="s">
        <v>37</v>
      </c>
      <c r="C29" s="21"/>
      <c r="D29" s="21"/>
      <c r="E29" s="19">
        <v>250</v>
      </c>
      <c r="F29" s="22">
        <f>H29+J29+L29</f>
        <v>0</v>
      </c>
      <c r="G29" s="22">
        <f>I29+K29+M29</f>
        <v>2.35</v>
      </c>
      <c r="H29" s="19"/>
      <c r="I29" s="19"/>
      <c r="J29" s="19">
        <v>0</v>
      </c>
      <c r="K29" s="19">
        <v>2.35</v>
      </c>
      <c r="L29" s="19"/>
      <c r="M29" s="19"/>
      <c r="N29" s="54"/>
      <c r="O29" s="54"/>
    </row>
  </sheetData>
  <mergeCells count="23">
    <mergeCell ref="A12:O12"/>
    <mergeCell ref="N13:N17"/>
    <mergeCell ref="O13:O17"/>
    <mergeCell ref="N19:N23"/>
    <mergeCell ref="O19:O23"/>
    <mergeCell ref="N25:N29"/>
    <mergeCell ref="O25:O29"/>
    <mergeCell ref="A18:O18"/>
    <mergeCell ref="A24:O24"/>
    <mergeCell ref="F4:M4"/>
    <mergeCell ref="N4:N7"/>
    <mergeCell ref="O4:O7"/>
    <mergeCell ref="C5:C7"/>
    <mergeCell ref="D5:D7"/>
    <mergeCell ref="F5:G6"/>
    <mergeCell ref="H5:K5"/>
    <mergeCell ref="L5:M6"/>
    <mergeCell ref="H6:I6"/>
    <mergeCell ref="J6:K6"/>
    <mergeCell ref="A4:A7"/>
    <mergeCell ref="B4:B7"/>
    <mergeCell ref="C4:D4"/>
    <mergeCell ref="E4:E7"/>
  </mergeCells>
  <dataValidations count="3">
    <dataValidation type="list" allowBlank="1" showInputMessage="1" showErrorMessage="1" sqref="N13 N19 N25">
      <formula1>TARGET</formula1>
    </dataValidation>
    <dataValidation type="date" allowBlank="1" showInputMessage="1" showErrorMessage="1" sqref="C13:D13 C19:D19 C25:D25">
      <formula1>18264</formula1>
      <formula2>55153</formula2>
    </dataValidation>
    <dataValidation type="decimal" allowBlank="1" showInputMessage="1" showErrorMessage="1" sqref="E14:E17 H14:M17 H20:M23 E20:E23 H26:M29 E26:E29">
      <formula1>-10000000000000000</formula1>
      <formula2>10000000000000000</formula2>
    </dataValidation>
  </dataValidations>
  <hyperlinks>
    <hyperlink ref="A18" location="'Сетевые организации'!A1" display="Добавить работы по проекту"/>
    <hyperlink ref="A24" location="'Сетевые организации'!A1" display="Добавить работы по проекту"/>
    <hyperlink ref="A12" location="'Сетевые организации'!A1" display="Добавить работы по проекту"/>
  </hyperlink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Makarenko</dc:creator>
  <cp:keywords/>
  <dc:description/>
  <cp:lastModifiedBy>Makarenko</cp:lastModifiedBy>
  <cp:lastPrinted>2009-07-20T03:57:15Z</cp:lastPrinted>
  <dcterms:created xsi:type="dcterms:W3CDTF">2009-07-20T03:36:45Z</dcterms:created>
  <dcterms:modified xsi:type="dcterms:W3CDTF">2009-07-21T02:40:58Z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