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!!Сайт\Сорокин\2026.01\_Раскрытие информации\Тула\"/>
    </mc:Choice>
  </mc:AlternateContent>
  <xr:revisionPtr revIDLastSave="0" documentId="13_ncr:1_{9E8CC780-4112-47C4-AE20-6E70B8D39F43}" xr6:coauthVersionLast="47" xr6:coauthVersionMax="47" xr10:uidLastSave="{00000000-0000-0000-0000-000000000000}"/>
  <bookViews>
    <workbookView xWindow="2250" yWindow="1275" windowWidth="34560" windowHeight="18645" xr2:uid="{00000000-000D-0000-FFFF-FFFF00000000}"/>
  </bookViews>
  <sheets>
    <sheet name="Тула." sheetId="1" r:id="rId1"/>
  </sheets>
  <definedNames>
    <definedName name="Z_0DAA13A1_C5B8_4B15_86C3_4B7DEE97E221_.wvu.Cols" localSheetId="0" hidden="1">Тула.!#REF!</definedName>
    <definedName name="Z_0DAA13A1_C5B8_4B15_86C3_4B7DEE97E221_.wvu.PrintArea" localSheetId="0" hidden="1">Тула.!$A$1:$G$35</definedName>
    <definedName name="_xlnm.Print_Area" localSheetId="0">Тула.!$A$1:$G$42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9" i="1"/>
  <c r="E9" i="1"/>
</calcChain>
</file>

<file path=xl/sharedStrings.xml><?xml version="1.0" encoding="utf-8"?>
<sst xmlns="http://schemas.openxmlformats.org/spreadsheetml/2006/main" count="91" uniqueCount="60">
  <si>
    <t>№ пп</t>
  </si>
  <si>
    <t>Вид товара (услуги)</t>
  </si>
  <si>
    <t>Ед.изм.</t>
  </si>
  <si>
    <t>2025г.</t>
  </si>
  <si>
    <t>Документ, которым утверждены тарифы</t>
  </si>
  <si>
    <t>1 пг.</t>
  </si>
  <si>
    <t>2 пг.</t>
  </si>
  <si>
    <t>1.</t>
  </si>
  <si>
    <t>Сбытовая надбавка</t>
  </si>
  <si>
    <t>руб./МВт*ч</t>
  </si>
  <si>
    <t>1.2.</t>
  </si>
  <si>
    <t>АО "ТНС энерго Тула"</t>
  </si>
  <si>
    <t xml:space="preserve"> </t>
  </si>
  <si>
    <t>Постановления №43-2 от 28.11.2024г.</t>
  </si>
  <si>
    <t>не менее 10 МВт</t>
  </si>
  <si>
    <t>2.</t>
  </si>
  <si>
    <t xml:space="preserve">Передача </t>
  </si>
  <si>
    <t>2.1.</t>
  </si>
  <si>
    <t>По сетям МРСК (одноставочный тариф)</t>
  </si>
  <si>
    <t>Постановление №43-3 от 28.11.2024г.</t>
  </si>
  <si>
    <t>2.1.1.</t>
  </si>
  <si>
    <t>Население и приравненные</t>
  </si>
  <si>
    <t>Прочие</t>
  </si>
  <si>
    <t>Электроплиты</t>
  </si>
  <si>
    <t>Село</t>
  </si>
  <si>
    <t>Приравненные (сады, ГП, ЭСО)</t>
  </si>
  <si>
    <t>Приравненные (юр.лица для осужд.)</t>
  </si>
  <si>
    <t>Приравненные (религиозные орг-ции)</t>
  </si>
  <si>
    <t>Приравненные (хоз постройки, погреба, сараи)</t>
  </si>
  <si>
    <t>2.1.2.</t>
  </si>
  <si>
    <t>Прочие потребители</t>
  </si>
  <si>
    <t>ВН</t>
  </si>
  <si>
    <t>СН1</t>
  </si>
  <si>
    <t>СН2</t>
  </si>
  <si>
    <t>НН</t>
  </si>
  <si>
    <t>2.2.</t>
  </si>
  <si>
    <t>По сетям МРСК (двухствочный тариф)</t>
  </si>
  <si>
    <t>2.2.1.</t>
  </si>
  <si>
    <t>Прочие потребители (мощность)</t>
  </si>
  <si>
    <t>руб./МВт.мес.</t>
  </si>
  <si>
    <t>2.2.2.</t>
  </si>
  <si>
    <t>Прочие потребители (э/э)</t>
  </si>
  <si>
    <t>2.3.</t>
  </si>
  <si>
    <t>По сетям ФСК</t>
  </si>
  <si>
    <t>Приказ ФАС России от 31.10.2024 N 816/24</t>
  </si>
  <si>
    <t>2.3.1.</t>
  </si>
  <si>
    <t>По сетям ФСК (мощность)</t>
  </si>
  <si>
    <t>2.3.2.</t>
  </si>
  <si>
    <t>По сетям ФСК (э/э)</t>
  </si>
  <si>
    <t>Норматив потерь ФСК</t>
  </si>
  <si>
    <t>%</t>
  </si>
  <si>
    <t>3.</t>
  </si>
  <si>
    <t>Покупка (индикатив)</t>
  </si>
  <si>
    <t>Электроэнергия</t>
  </si>
  <si>
    <t>руб./МВт.ч.</t>
  </si>
  <si>
    <t>Приказ ФАС №908-24 от 27.11.2024</t>
  </si>
  <si>
    <t>Мощность</t>
  </si>
  <si>
    <t>руб./МВт*мес</t>
  </si>
  <si>
    <t>Приказ Министерства энергетики №1966 от 09.10.2024г.</t>
  </si>
  <si>
    <t>Цена на электрическую энергию в 2025 году в Тульской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</si>
</sst>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\ _₽_-;\-* #,##0.00\ _₽_-;_-* &quot;-&quot;??\ _₽_-;_-@_-"/>
    <numFmt numFmtId="166" formatCode="_-* #,##0_р_._-;\-* #,##0_р_._-;_-* &quot;-&quot;??_р_._-;_-@_-"/>
  </numFmts>
  <fonts count="12" x14ac:knownFonts="1">
    <font>
      <sz val="10"/>
      <name val="Arial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1"/>
      <color indexed="18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3" fillId="2" borderId="0" xfId="1" applyFont="1" applyFill="1"/>
    <xf numFmtId="0" fontId="2" fillId="2" borderId="0" xfId="1" applyFont="1" applyFill="1"/>
    <xf numFmtId="0" fontId="4" fillId="2" borderId="0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" fillId="2" borderId="0" xfId="1" applyFill="1"/>
    <xf numFmtId="0" fontId="4" fillId="2" borderId="6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/>
    <xf numFmtId="0" fontId="4" fillId="2" borderId="2" xfId="1" applyFont="1" applyFill="1" applyBorder="1" applyAlignment="1">
      <alignment horizontal="left" vertical="center" wrapText="1" indent="2"/>
    </xf>
    <xf numFmtId="49" fontId="4" fillId="2" borderId="2" xfId="1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 indent="1"/>
    </xf>
    <xf numFmtId="10" fontId="4" fillId="2" borderId="2" xfId="2" applyNumberFormat="1" applyFont="1" applyFill="1" applyBorder="1" applyAlignment="1">
      <alignment horizontal="center" vertical="center" wrapText="1"/>
    </xf>
    <xf numFmtId="0" fontId="9" fillId="2" borderId="0" xfId="3" applyFill="1" applyAlignment="1" applyProtection="1"/>
    <xf numFmtId="0" fontId="10" fillId="2" borderId="0" xfId="1" applyFont="1" applyFill="1"/>
    <xf numFmtId="0" fontId="4" fillId="2" borderId="2" xfId="1" applyFont="1" applyFill="1" applyBorder="1" applyAlignment="1">
      <alignment horizontal="right" vertical="center" wrapText="1"/>
    </xf>
    <xf numFmtId="165" fontId="10" fillId="2" borderId="0" xfId="1" applyNumberFormat="1" applyFont="1" applyFill="1"/>
    <xf numFmtId="0" fontId="5" fillId="3" borderId="2" xfId="1" applyFont="1" applyFill="1" applyBorder="1" applyAlignment="1">
      <alignment vertical="center" wrapText="1"/>
    </xf>
    <xf numFmtId="0" fontId="5" fillId="3" borderId="5" xfId="1" applyFont="1" applyFill="1" applyBorder="1" applyAlignment="1">
      <alignment vertical="center" wrapText="1"/>
    </xf>
    <xf numFmtId="165" fontId="7" fillId="2" borderId="0" xfId="1" applyNumberFormat="1" applyFont="1" applyFill="1" applyAlignment="1">
      <alignment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10" fillId="2" borderId="0" xfId="1" applyNumberFormat="1" applyFont="1" applyFill="1"/>
    <xf numFmtId="166" fontId="4" fillId="2" borderId="2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/>
    <xf numFmtId="0" fontId="4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 wrapText="1"/>
    </xf>
    <xf numFmtId="0" fontId="11" fillId="2" borderId="0" xfId="1" applyFont="1" applyFill="1"/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9" fillId="2" borderId="1" xfId="3" applyFill="1" applyBorder="1" applyAlignment="1" applyProtection="1">
      <alignment horizontal="center" vertical="center" wrapText="1"/>
    </xf>
    <xf numFmtId="0" fontId="9" fillId="2" borderId="7" xfId="3" applyFill="1" applyBorder="1" applyAlignment="1" applyProtection="1">
      <alignment horizontal="center" vertical="center" wrapText="1"/>
    </xf>
    <xf numFmtId="0" fontId="9" fillId="2" borderId="6" xfId="3" applyFill="1" applyBorder="1" applyAlignment="1" applyProtection="1">
      <alignment horizontal="center" vertical="center" wrapText="1"/>
    </xf>
    <xf numFmtId="0" fontId="9" fillId="2" borderId="7" xfId="3" applyFill="1" applyBorder="1" applyAlignment="1" applyProtection="1">
      <alignment horizontal="center" vertical="center" wrapText="1"/>
    </xf>
    <xf numFmtId="2" fontId="9" fillId="2" borderId="1" xfId="3" applyNumberFormat="1" applyFill="1" applyBorder="1" applyAlignment="1" applyProtection="1">
      <alignment horizontal="center" wrapText="1"/>
    </xf>
    <xf numFmtId="2" fontId="9" fillId="2" borderId="7" xfId="3" applyNumberFormat="1" applyFill="1" applyBorder="1" applyAlignment="1" applyProtection="1">
      <alignment horizontal="center" wrapText="1"/>
    </xf>
  </cellXfs>
  <cellStyles count="4">
    <cellStyle name="Гиперссылка" xfId="3" builtinId="8"/>
    <cellStyle name="Обычный" xfId="0" builtinId="0"/>
    <cellStyle name="Обычный 2" xfId="1" xr:uid="{00000000-0005-0000-0000-000002000000}"/>
    <cellStyle name="Процент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ef.ru/upload/Tarif/2025_Tula_&#1055;&#1088;&#1080;&#1082;&#1072;&#1079;%20&#1060;&#1040;&#1057;%20816_24%20&#1086;&#1090;%2031.10.2024_&#1087;&#1077;&#1088;&#1077;&#1076;&#1072;&#1095;&#1072;%20&#1060;&#1057;&#1050;.pdf" TargetMode="External"/><Relationship Id="rId2" Type="http://schemas.openxmlformats.org/officeDocument/2006/relationships/hyperlink" Target="http://mef.ru/upload/Tarif/2025_Tula_&#1055;&#1086;&#1089;&#1090;&#1072;&#1085;&#1086;&#1074;&#1083;&#1077;&#1085;&#1080;&#1077;%2043-3%20&#1086;&#1090;%2028.11.2024&#1075;._&#1082;&#1086;&#1090;&#1083;&#1086;&#1074;&#1099;&#1077;.pdf" TargetMode="External"/><Relationship Id="rId1" Type="http://schemas.openxmlformats.org/officeDocument/2006/relationships/hyperlink" Target="http://mef.ru/upload/Tarif/2025_Tula_&#1055;&#1086;&#1089;&#1090;&#1072;&#1085;&#1086;&#1074;&#1083;&#1077;&#1085;&#1080;&#1103;%2043-2%20&#1086;&#1090;%2028.11.2024&#1075;._&#1089;&#1073;&#1099;&#1090;&#1086;&#1074;&#1099;&#1077;%20&#1085;&#1072;&#1076;&#1073;&#1072;&#1074;&#1082;&#1080;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mef.ru/upload/Tarif/2025_Tula_&#1055;&#1088;&#1080;&#1082;&#1072;&#1079;%20&#1060;&#1040;&#1057;%20908-24%20&#1086;&#1090;%2027.11.2024_&#1080;&#1085;&#1076;&#1080;&#1082;&#1072;&#1090;&#1080;&#1074;&#1099;%20&#1085;&#1072;&#1089;&#1077;&#1083;&#1077;&#1085;&#1080;&#1077;.pdf" TargetMode="External"/><Relationship Id="rId4" Type="http://schemas.openxmlformats.org/officeDocument/2006/relationships/hyperlink" Target="http://mef.ru/upload/Tarif/2025_Tula_&#1055;&#1088;&#1080;&#1082;&#1072;&#1079;%20&#1052;&#1080;&#1085;&#1101;&#1085;&#1077;&#1088;&#1075;&#1086;%201916%20%20&#1086;&#1090;%2009.10.2024_%20&#1085;&#1086;&#1088;&#1084;&#1072;&#1090;&#1080;&#1074;%20&#1087;&#1086;&#1090;&#1077;&#1088;&#1100;%20&#1060;&#1057;&#1050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45"/>
  <sheetViews>
    <sheetView tabSelected="1" view="pageBreakPreview" zoomScale="93" zoomScaleNormal="100" zoomScaleSheetLayoutView="93" workbookViewId="0">
      <pane xSplit="3" ySplit="6" topLeftCell="D15" activePane="bottomRight" state="frozen"/>
      <selection pane="topRight" activeCell="D1" sqref="D1"/>
      <selection pane="bottomLeft" activeCell="A7" sqref="A7"/>
      <selection pane="bottomRight" activeCell="I4" sqref="I4"/>
    </sheetView>
  </sheetViews>
  <sheetFormatPr defaultColWidth="9.109375" defaultRowHeight="13.2" x14ac:dyDescent="0.25"/>
  <cols>
    <col min="1" max="1" width="2.44140625" style="7" customWidth="1"/>
    <col min="2" max="2" width="6.44140625" style="7" customWidth="1"/>
    <col min="3" max="3" width="37.33203125" style="7" customWidth="1"/>
    <col min="4" max="4" width="14" style="7" customWidth="1"/>
    <col min="5" max="6" width="14.109375" style="7" customWidth="1"/>
    <col min="7" max="7" width="22.33203125" style="7" customWidth="1"/>
    <col min="8" max="9" width="10.44140625" style="7" bestFit="1" customWidth="1"/>
    <col min="10" max="16384" width="9.109375" style="7"/>
  </cols>
  <sheetData>
    <row r="2" spans="2:10" s="1" customFormat="1" ht="34.5" customHeight="1" x14ac:dyDescent="0.25">
      <c r="B2" s="38" t="s">
        <v>59</v>
      </c>
      <c r="C2" s="38"/>
      <c r="D2" s="38"/>
      <c r="E2" s="38"/>
      <c r="F2" s="38"/>
      <c r="G2" s="38"/>
    </row>
    <row r="3" spans="2:10" s="1" customFormat="1" ht="6.75" customHeight="1" x14ac:dyDescent="0.25">
      <c r="B3" s="2"/>
      <c r="E3" s="3"/>
      <c r="F3" s="3"/>
    </row>
    <row r="4" spans="2:10" s="4" customFormat="1" ht="27.75" customHeight="1" x14ac:dyDescent="0.25">
      <c r="B4" s="36" t="s">
        <v>0</v>
      </c>
      <c r="C4" s="36" t="s">
        <v>1</v>
      </c>
      <c r="D4" s="36" t="s">
        <v>2</v>
      </c>
      <c r="E4" s="39" t="s">
        <v>3</v>
      </c>
      <c r="F4" s="39"/>
      <c r="G4" s="36" t="s">
        <v>4</v>
      </c>
    </row>
    <row r="5" spans="2:10" ht="25.5" customHeight="1" x14ac:dyDescent="0.25">
      <c r="B5" s="37"/>
      <c r="C5" s="37"/>
      <c r="D5" s="37"/>
      <c r="E5" s="6" t="s">
        <v>5</v>
      </c>
      <c r="F5" s="6" t="s">
        <v>6</v>
      </c>
      <c r="G5" s="37"/>
    </row>
    <row r="6" spans="2:10" ht="25.5" customHeight="1" x14ac:dyDescent="0.25">
      <c r="B6" s="37"/>
      <c r="C6" s="37"/>
      <c r="D6" s="37"/>
      <c r="E6" s="8"/>
      <c r="F6" s="8"/>
      <c r="G6" s="37"/>
    </row>
    <row r="7" spans="2:10" s="12" customFormat="1" ht="21" customHeight="1" x14ac:dyDescent="0.25">
      <c r="B7" s="9" t="s">
        <v>7</v>
      </c>
      <c r="C7" s="10" t="s">
        <v>8</v>
      </c>
      <c r="D7" s="11"/>
      <c r="E7" s="11"/>
      <c r="F7" s="11"/>
      <c r="G7" s="11"/>
      <c r="I7" s="13"/>
      <c r="J7" s="13"/>
    </row>
    <row r="8" spans="2:10" ht="24" customHeight="1" x14ac:dyDescent="0.25">
      <c r="B8" s="5" t="s">
        <v>10</v>
      </c>
      <c r="C8" s="18" t="s">
        <v>11</v>
      </c>
      <c r="D8" s="16"/>
      <c r="E8" s="19"/>
      <c r="F8" s="19" t="s">
        <v>12</v>
      </c>
      <c r="G8" s="40" t="s">
        <v>13</v>
      </c>
      <c r="H8" s="20"/>
      <c r="I8" s="21"/>
      <c r="J8" s="21"/>
    </row>
    <row r="9" spans="2:10" ht="27.75" customHeight="1" x14ac:dyDescent="0.25">
      <c r="B9" s="5"/>
      <c r="C9" s="22" t="s">
        <v>14</v>
      </c>
      <c r="D9" s="16" t="s">
        <v>9</v>
      </c>
      <c r="E9" s="17">
        <f>0.25291*1000</f>
        <v>252.91000000000003</v>
      </c>
      <c r="F9" s="17">
        <f>0.30317*1000</f>
        <v>303.17</v>
      </c>
      <c r="G9" s="41"/>
      <c r="H9" s="23"/>
      <c r="I9" s="21"/>
      <c r="J9" s="21"/>
    </row>
    <row r="10" spans="2:10" s="12" customFormat="1" ht="21" customHeight="1" x14ac:dyDescent="0.25">
      <c r="B10" s="9" t="s">
        <v>15</v>
      </c>
      <c r="C10" s="24" t="s">
        <v>16</v>
      </c>
      <c r="D10" s="10"/>
      <c r="E10" s="11"/>
      <c r="F10" s="11"/>
      <c r="G10" s="25"/>
      <c r="H10" s="14"/>
      <c r="I10" s="26"/>
      <c r="J10" s="13"/>
    </row>
    <row r="11" spans="2:10" ht="26.4" x14ac:dyDescent="0.25">
      <c r="B11" s="5" t="s">
        <v>17</v>
      </c>
      <c r="C11" s="18" t="s">
        <v>18</v>
      </c>
      <c r="D11" s="16"/>
      <c r="E11" s="19"/>
      <c r="F11" s="19"/>
      <c r="G11" s="40" t="s">
        <v>19</v>
      </c>
      <c r="H11" s="21"/>
      <c r="I11" s="21"/>
      <c r="J11" s="23"/>
    </row>
    <row r="12" spans="2:10" x14ac:dyDescent="0.25">
      <c r="B12" s="5" t="s">
        <v>20</v>
      </c>
      <c r="C12" s="15" t="s">
        <v>21</v>
      </c>
      <c r="D12" s="16"/>
      <c r="E12" s="19"/>
      <c r="F12" s="19"/>
      <c r="G12" s="42"/>
      <c r="H12" s="21"/>
      <c r="I12" s="21"/>
      <c r="J12" s="21"/>
    </row>
    <row r="13" spans="2:10" x14ac:dyDescent="0.25">
      <c r="B13" s="5"/>
      <c r="C13" s="22" t="s">
        <v>22</v>
      </c>
      <c r="D13" s="16" t="s">
        <v>9</v>
      </c>
      <c r="E13" s="17">
        <v>2391.9199999999996</v>
      </c>
      <c r="F13" s="17">
        <v>2605.7999999999997</v>
      </c>
      <c r="G13" s="42"/>
      <c r="H13" s="23"/>
      <c r="I13" s="21"/>
      <c r="J13" s="21"/>
    </row>
    <row r="14" spans="2:10" x14ac:dyDescent="0.25">
      <c r="B14" s="5"/>
      <c r="C14" s="22" t="s">
        <v>23</v>
      </c>
      <c r="D14" s="16" t="s">
        <v>9</v>
      </c>
      <c r="E14" s="17">
        <v>972.99</v>
      </c>
      <c r="F14" s="17">
        <v>954.33999999999992</v>
      </c>
      <c r="G14" s="42"/>
      <c r="H14" s="21"/>
      <c r="I14" s="21"/>
      <c r="J14" s="21"/>
    </row>
    <row r="15" spans="2:10" x14ac:dyDescent="0.25">
      <c r="B15" s="5"/>
      <c r="C15" s="22" t="s">
        <v>24</v>
      </c>
      <c r="D15" s="16" t="s">
        <v>9</v>
      </c>
      <c r="E15" s="17">
        <v>1571.75</v>
      </c>
      <c r="F15" s="17">
        <v>1563.4099999999999</v>
      </c>
      <c r="G15" s="42"/>
      <c r="H15" s="21"/>
      <c r="I15" s="21"/>
      <c r="J15" s="21"/>
    </row>
    <row r="16" spans="2:10" x14ac:dyDescent="0.25">
      <c r="B16" s="5"/>
      <c r="C16" s="22" t="s">
        <v>25</v>
      </c>
      <c r="D16" s="16" t="s">
        <v>9</v>
      </c>
      <c r="E16" s="17">
        <v>2493.7200000000003</v>
      </c>
      <c r="F16" s="17">
        <v>2666.17</v>
      </c>
      <c r="G16" s="42"/>
      <c r="H16" s="21"/>
      <c r="I16" s="21"/>
      <c r="J16" s="21"/>
    </row>
    <row r="17" spans="2:10" x14ac:dyDescent="0.25">
      <c r="B17" s="5"/>
      <c r="C17" s="22" t="s">
        <v>26</v>
      </c>
      <c r="D17" s="16" t="s">
        <v>9</v>
      </c>
      <c r="E17" s="17">
        <v>2466.0899999999997</v>
      </c>
      <c r="F17" s="17">
        <v>2630.7200000000003</v>
      </c>
      <c r="G17" s="42"/>
      <c r="H17" s="21"/>
      <c r="I17" s="21"/>
      <c r="J17" s="21"/>
    </row>
    <row r="18" spans="2:10" x14ac:dyDescent="0.25">
      <c r="B18" s="5"/>
      <c r="C18" s="22" t="s">
        <v>27</v>
      </c>
      <c r="D18" s="16" t="s">
        <v>9</v>
      </c>
      <c r="E18" s="17">
        <v>2419.08</v>
      </c>
      <c r="F18" s="17">
        <v>2611.19</v>
      </c>
      <c r="G18" s="42"/>
      <c r="H18" s="21"/>
      <c r="I18" s="21"/>
      <c r="J18" s="21"/>
    </row>
    <row r="19" spans="2:10" ht="26.4" x14ac:dyDescent="0.25">
      <c r="B19" s="5"/>
      <c r="C19" s="22" t="s">
        <v>28</v>
      </c>
      <c r="D19" s="16" t="s">
        <v>9</v>
      </c>
      <c r="E19" s="17">
        <v>2344.42</v>
      </c>
      <c r="F19" s="17">
        <v>2528.0700000000002</v>
      </c>
      <c r="G19" s="42"/>
      <c r="H19" s="21"/>
      <c r="I19" s="21"/>
      <c r="J19" s="21"/>
    </row>
    <row r="20" spans="2:10" x14ac:dyDescent="0.25">
      <c r="B20" s="5" t="s">
        <v>29</v>
      </c>
      <c r="C20" s="15" t="s">
        <v>30</v>
      </c>
      <c r="D20" s="16"/>
      <c r="E20" s="27"/>
      <c r="F20" s="27"/>
      <c r="G20" s="42"/>
      <c r="H20" s="21"/>
      <c r="I20" s="21"/>
      <c r="J20" s="21"/>
    </row>
    <row r="21" spans="2:10" x14ac:dyDescent="0.25">
      <c r="B21" s="5"/>
      <c r="C21" s="22" t="s">
        <v>31</v>
      </c>
      <c r="D21" s="16" t="s">
        <v>9</v>
      </c>
      <c r="E21" s="27">
        <v>2377.19</v>
      </c>
      <c r="F21" s="27">
        <f>2.65294*1000</f>
        <v>2652.94</v>
      </c>
      <c r="G21" s="42"/>
      <c r="H21" s="28"/>
      <c r="I21" s="21"/>
      <c r="J21" s="21"/>
    </row>
    <row r="22" spans="2:10" x14ac:dyDescent="0.25">
      <c r="B22" s="5"/>
      <c r="C22" s="22" t="s">
        <v>32</v>
      </c>
      <c r="D22" s="16" t="s">
        <v>9</v>
      </c>
      <c r="E22" s="27">
        <v>4008.51</v>
      </c>
      <c r="F22" s="27">
        <f>4.4735*1000</f>
        <v>4473.5</v>
      </c>
      <c r="G22" s="42"/>
      <c r="H22" s="21"/>
      <c r="I22" s="21"/>
      <c r="J22" s="21"/>
    </row>
    <row r="23" spans="2:10" x14ac:dyDescent="0.25">
      <c r="B23" s="5"/>
      <c r="C23" s="22" t="s">
        <v>33</v>
      </c>
      <c r="D23" s="16" t="s">
        <v>9</v>
      </c>
      <c r="E23" s="27">
        <v>4360.42</v>
      </c>
      <c r="F23" s="27">
        <f>4.86623*1000</f>
        <v>4866.2299999999996</v>
      </c>
      <c r="G23" s="42"/>
      <c r="H23" s="21"/>
      <c r="I23" s="21"/>
      <c r="J23" s="21"/>
    </row>
    <row r="24" spans="2:10" x14ac:dyDescent="0.25">
      <c r="B24" s="5"/>
      <c r="C24" s="22" t="s">
        <v>34</v>
      </c>
      <c r="D24" s="16" t="s">
        <v>9</v>
      </c>
      <c r="E24" s="27">
        <v>6016.11</v>
      </c>
      <c r="F24" s="27">
        <f>6.71398*1000</f>
        <v>6713.9800000000005</v>
      </c>
      <c r="G24" s="42"/>
      <c r="H24" s="21"/>
      <c r="I24" s="21"/>
      <c r="J24" s="21"/>
    </row>
    <row r="25" spans="2:10" x14ac:dyDescent="0.25">
      <c r="B25" s="5" t="s">
        <v>35</v>
      </c>
      <c r="C25" s="18" t="s">
        <v>36</v>
      </c>
      <c r="D25" s="16"/>
      <c r="E25" s="27"/>
      <c r="F25" s="27"/>
      <c r="G25" s="42"/>
      <c r="H25" s="21"/>
      <c r="I25" s="21"/>
      <c r="J25" s="21"/>
    </row>
    <row r="26" spans="2:10" ht="14.25" customHeight="1" x14ac:dyDescent="0.25">
      <c r="B26" s="5" t="s">
        <v>37</v>
      </c>
      <c r="C26" s="15" t="s">
        <v>38</v>
      </c>
      <c r="D26" s="16"/>
      <c r="E26" s="27"/>
      <c r="F26" s="27"/>
      <c r="G26" s="42"/>
      <c r="H26" s="21"/>
      <c r="I26" s="21"/>
      <c r="J26" s="21"/>
    </row>
    <row r="27" spans="2:10" x14ac:dyDescent="0.25">
      <c r="B27" s="5"/>
      <c r="C27" s="22" t="s">
        <v>31</v>
      </c>
      <c r="D27" s="16" t="s">
        <v>39</v>
      </c>
      <c r="E27" s="27">
        <v>1319954.6599999999</v>
      </c>
      <c r="F27" s="27">
        <v>1473069.4</v>
      </c>
      <c r="G27" s="42"/>
      <c r="H27" s="21"/>
      <c r="I27" s="21"/>
      <c r="J27" s="21"/>
    </row>
    <row r="28" spans="2:10" x14ac:dyDescent="0.25">
      <c r="B28" s="5"/>
      <c r="C28" s="22" t="s">
        <v>32</v>
      </c>
      <c r="D28" s="16" t="s">
        <v>39</v>
      </c>
      <c r="E28" s="27">
        <v>1368076.63</v>
      </c>
      <c r="F28" s="27">
        <v>1526773.52</v>
      </c>
      <c r="G28" s="42"/>
      <c r="H28" s="21"/>
      <c r="I28" s="21"/>
      <c r="J28" s="21"/>
    </row>
    <row r="29" spans="2:10" x14ac:dyDescent="0.25">
      <c r="B29" s="5"/>
      <c r="C29" s="22" t="s">
        <v>33</v>
      </c>
      <c r="D29" s="16" t="s">
        <v>39</v>
      </c>
      <c r="E29" s="27">
        <v>1443471.68</v>
      </c>
      <c r="F29" s="27">
        <v>1610914.39</v>
      </c>
      <c r="G29" s="42"/>
      <c r="H29" s="21"/>
      <c r="I29" s="21"/>
      <c r="J29" s="21"/>
    </row>
    <row r="30" spans="2:10" x14ac:dyDescent="0.25">
      <c r="B30" s="5"/>
      <c r="C30" s="22" t="s">
        <v>34</v>
      </c>
      <c r="D30" s="16" t="s">
        <v>39</v>
      </c>
      <c r="E30" s="27">
        <v>1958073.5</v>
      </c>
      <c r="F30" s="27">
        <v>2185210.0299999998</v>
      </c>
      <c r="G30" s="42"/>
      <c r="H30" s="21"/>
      <c r="I30" s="21"/>
      <c r="J30" s="21"/>
    </row>
    <row r="31" spans="2:10" x14ac:dyDescent="0.25">
      <c r="B31" s="5" t="s">
        <v>40</v>
      </c>
      <c r="C31" s="15" t="s">
        <v>41</v>
      </c>
      <c r="D31" s="16"/>
      <c r="E31" s="27"/>
      <c r="F31" s="27"/>
      <c r="G31" s="42"/>
      <c r="H31" s="21"/>
      <c r="I31" s="21"/>
      <c r="J31" s="21"/>
    </row>
    <row r="32" spans="2:10" x14ac:dyDescent="0.25">
      <c r="B32" s="5"/>
      <c r="C32" s="22" t="s">
        <v>31</v>
      </c>
      <c r="D32" s="16" t="s">
        <v>9</v>
      </c>
      <c r="E32" s="27">
        <v>184.49</v>
      </c>
      <c r="F32" s="27">
        <v>205.89</v>
      </c>
      <c r="G32" s="42"/>
      <c r="H32" s="21"/>
      <c r="I32" s="21"/>
      <c r="J32" s="21"/>
    </row>
    <row r="33" spans="2:10" x14ac:dyDescent="0.25">
      <c r="B33" s="5"/>
      <c r="C33" s="22" t="s">
        <v>32</v>
      </c>
      <c r="D33" s="16" t="s">
        <v>9</v>
      </c>
      <c r="E33" s="27">
        <v>518.34</v>
      </c>
      <c r="F33" s="27">
        <v>578.47</v>
      </c>
      <c r="G33" s="42"/>
      <c r="H33" s="21"/>
      <c r="I33" s="21"/>
      <c r="J33" s="21"/>
    </row>
    <row r="34" spans="2:10" x14ac:dyDescent="0.25">
      <c r="B34" s="5"/>
      <c r="C34" s="22" t="s">
        <v>33</v>
      </c>
      <c r="D34" s="16" t="s">
        <v>9</v>
      </c>
      <c r="E34" s="27">
        <v>728.82</v>
      </c>
      <c r="F34" s="27">
        <v>813.36</v>
      </c>
      <c r="G34" s="42"/>
      <c r="H34" s="21"/>
      <c r="I34" s="21"/>
      <c r="J34" s="21"/>
    </row>
    <row r="35" spans="2:10" x14ac:dyDescent="0.25">
      <c r="B35" s="5"/>
      <c r="C35" s="22" t="s">
        <v>34</v>
      </c>
      <c r="D35" s="16" t="s">
        <v>9</v>
      </c>
      <c r="E35" s="27">
        <v>1402.14</v>
      </c>
      <c r="F35" s="27">
        <v>1564.79</v>
      </c>
      <c r="G35" s="41"/>
      <c r="H35" s="21"/>
      <c r="I35" s="21"/>
      <c r="J35" s="21"/>
    </row>
    <row r="36" spans="2:10" ht="12.75" customHeight="1" x14ac:dyDescent="0.25">
      <c r="B36" s="5" t="s">
        <v>42</v>
      </c>
      <c r="C36" s="18" t="s">
        <v>43</v>
      </c>
      <c r="D36" s="16"/>
      <c r="E36" s="29"/>
      <c r="F36" s="29"/>
      <c r="G36" s="40" t="s">
        <v>44</v>
      </c>
    </row>
    <row r="37" spans="2:10" x14ac:dyDescent="0.25">
      <c r="B37" s="5" t="s">
        <v>45</v>
      </c>
      <c r="C37" s="15" t="s">
        <v>46</v>
      </c>
      <c r="D37" s="16" t="s">
        <v>39</v>
      </c>
      <c r="E37" s="27">
        <v>282975.71999999997</v>
      </c>
      <c r="F37" s="27">
        <v>322592.31</v>
      </c>
      <c r="G37" s="41"/>
    </row>
    <row r="38" spans="2:10" x14ac:dyDescent="0.25">
      <c r="B38" s="5" t="s">
        <v>47</v>
      </c>
      <c r="C38" s="15" t="s">
        <v>48</v>
      </c>
      <c r="D38" s="16" t="s">
        <v>9</v>
      </c>
      <c r="E38" s="27"/>
      <c r="F38" s="27"/>
      <c r="G38" s="31"/>
    </row>
    <row r="39" spans="2:10" ht="39.6" x14ac:dyDescent="0.25">
      <c r="B39" s="5" t="s">
        <v>47</v>
      </c>
      <c r="C39" s="15" t="s">
        <v>49</v>
      </c>
      <c r="D39" s="16" t="s">
        <v>50</v>
      </c>
      <c r="E39" s="27">
        <v>3.54</v>
      </c>
      <c r="F39" s="27">
        <v>3.54</v>
      </c>
      <c r="G39" s="43" t="s">
        <v>58</v>
      </c>
    </row>
    <row r="40" spans="2:10" s="12" customFormat="1" ht="21" customHeight="1" x14ac:dyDescent="0.25">
      <c r="B40" s="9" t="s">
        <v>51</v>
      </c>
      <c r="C40" s="24" t="s">
        <v>52</v>
      </c>
      <c r="D40" s="10"/>
      <c r="E40" s="11"/>
      <c r="F40" s="11"/>
      <c r="G40" s="25"/>
      <c r="H40" s="14"/>
      <c r="I40" s="26"/>
      <c r="J40" s="13"/>
    </row>
    <row r="41" spans="2:10" x14ac:dyDescent="0.25">
      <c r="B41" s="5" t="s">
        <v>17</v>
      </c>
      <c r="C41" s="32" t="s">
        <v>53</v>
      </c>
      <c r="D41" s="33" t="s">
        <v>54</v>
      </c>
      <c r="E41" s="34">
        <v>965.4</v>
      </c>
      <c r="F41" s="34">
        <v>1052.29</v>
      </c>
      <c r="G41" s="44" t="s">
        <v>55</v>
      </c>
      <c r="H41" s="21"/>
      <c r="I41" s="21"/>
      <c r="J41" s="23"/>
    </row>
    <row r="42" spans="2:10" x14ac:dyDescent="0.25">
      <c r="B42" s="5" t="s">
        <v>17</v>
      </c>
      <c r="C42" s="32" t="s">
        <v>56</v>
      </c>
      <c r="D42" s="33" t="s">
        <v>57</v>
      </c>
      <c r="E42" s="34">
        <v>418956.97</v>
      </c>
      <c r="F42" s="34">
        <v>473463.27</v>
      </c>
      <c r="G42" s="45"/>
      <c r="H42" s="21"/>
      <c r="I42" s="21"/>
      <c r="J42" s="23"/>
    </row>
    <row r="43" spans="2:10" x14ac:dyDescent="0.25">
      <c r="E43" s="30"/>
      <c r="F43" s="30"/>
    </row>
    <row r="44" spans="2:10" x14ac:dyDescent="0.25">
      <c r="E44" s="30"/>
      <c r="F44" s="30"/>
    </row>
    <row r="45" spans="2:10" x14ac:dyDescent="0.25">
      <c r="E45" s="35"/>
      <c r="F45" s="35"/>
    </row>
  </sheetData>
  <mergeCells count="10">
    <mergeCell ref="G11:G35"/>
    <mergeCell ref="G36:G37"/>
    <mergeCell ref="G41:G42"/>
    <mergeCell ref="E4:F4"/>
    <mergeCell ref="G4:G6"/>
    <mergeCell ref="B4:B6"/>
    <mergeCell ref="C4:C6"/>
    <mergeCell ref="D4:D6"/>
    <mergeCell ref="B2:G2"/>
    <mergeCell ref="G8:G9"/>
  </mergeCells>
  <hyperlinks>
    <hyperlink ref="G8:G9" r:id="rId1" display="Постановления №43-2 от 28.11.2024г." xr:uid="{523CB540-9C19-44F7-B1A5-CCF18A21020A}"/>
    <hyperlink ref="G11:G35" r:id="rId2" display="Постановление №43-3 от 28.11.2024г." xr:uid="{2D5E7C3F-F367-4EDB-9D72-61D4BE432C8A}"/>
    <hyperlink ref="G36:G37" r:id="rId3" display="Приказ ФАС России от 31.10.2024 N 816/24" xr:uid="{43C00263-544B-47AA-A6EF-7B3AAC45A24D}"/>
    <hyperlink ref="G39" r:id="rId4" xr:uid="{E1127C86-E1A3-4C95-B2E7-D91AA9D6B6A0}"/>
    <hyperlink ref="G41:G42" r:id="rId5" display="Приказ ФАС №908-24 от 27.11.2024" xr:uid="{9C4F70DA-C7B2-4496-99E6-355A17F5C0F9}"/>
  </hyperlinks>
  <pageMargins left="0.25" right="0.25" top="0.75" bottom="0.75" header="0.3" footer="0.3"/>
  <pageSetup paperSize="9" scale="91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Тула.</vt:lpstr>
      <vt:lpstr>Тула.!Область_печати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Lev.Sorokin@evraz.com</dc:creator>
  <cp:lastModifiedBy>Alex</cp:lastModifiedBy>
  <dcterms:created xsi:type="dcterms:W3CDTF">2026-01-13T06:23:08Z</dcterms:created>
  <dcterms:modified xsi:type="dcterms:W3CDTF">2026-01-14T02:04:32Z</dcterms:modified>
</cp:coreProperties>
</file>